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CA!$A$1:$H$63</definedName>
    <definedName name="_xlnm.Print_Area" localSheetId="3">CFG!$A$1:$H$50</definedName>
    <definedName name="_xlnm.Print_Area" localSheetId="0">COG!$A$1:$H$86</definedName>
    <definedName name="_xlnm.Print_Area" localSheetId="1">CTG!$A$1:$H$24</definedName>
  </definedNames>
  <calcPr calcId="152511"/>
</workbook>
</file>

<file path=xl/calcChain.xml><?xml version="1.0" encoding="utf-8"?>
<calcChain xmlns="http://schemas.openxmlformats.org/spreadsheetml/2006/main">
  <c r="G52" i="4" l="1"/>
  <c r="F52" i="4"/>
  <c r="D52" i="4"/>
  <c r="H48" i="4"/>
  <c r="H46" i="4"/>
  <c r="H40" i="4"/>
  <c r="H38" i="4"/>
  <c r="E50" i="4"/>
  <c r="H50" i="4" s="1"/>
  <c r="E48" i="4"/>
  <c r="E46" i="4"/>
  <c r="E44" i="4"/>
  <c r="H44" i="4" s="1"/>
  <c r="E42" i="4"/>
  <c r="H42" i="4" s="1"/>
  <c r="E40" i="4"/>
  <c r="E38" i="4"/>
  <c r="C52" i="4"/>
  <c r="G30" i="4"/>
  <c r="F30" i="4"/>
  <c r="H28" i="4"/>
  <c r="E28" i="4"/>
  <c r="E27" i="4"/>
  <c r="H27" i="4" s="1"/>
  <c r="E26" i="4"/>
  <c r="H26" i="4" s="1"/>
  <c r="E25" i="4"/>
  <c r="H25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H30" i="4"/>
  <c r="E52" i="4"/>
  <c r="E30" i="4"/>
  <c r="H16" i="4"/>
  <c r="E16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4" i="6"/>
  <c r="H51" i="6"/>
  <c r="H50" i="6"/>
  <c r="H47" i="6"/>
  <c r="H46" i="6"/>
  <c r="H42" i="6"/>
  <c r="H39" i="6"/>
  <c r="H38" i="6"/>
  <c r="H35" i="6"/>
  <c r="H34" i="6"/>
  <c r="H11" i="6"/>
  <c r="H9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H53" i="6" s="1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C42" i="5" l="1"/>
  <c r="E16" i="8"/>
  <c r="E43" i="6"/>
  <c r="H43" i="6" s="1"/>
  <c r="E33" i="6"/>
  <c r="H33" i="6" s="1"/>
  <c r="E23" i="6"/>
  <c r="H23" i="6" s="1"/>
  <c r="F77" i="6"/>
  <c r="E13" i="6"/>
  <c r="H13" i="6" s="1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<sst xmlns="http://schemas.openxmlformats.org/spreadsheetml/2006/main" count="227" uniqueCount="148">
  <si>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</si>
  <si>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</si>
  <si>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</si>
  <si>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</si>
  <si>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</si>
  <si>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</si>
  <si>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</si>
  <si>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</si>
  <si>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</si>
  <si>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</si>
  <si>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</si>
  <si>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</si>
  <si>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</si>
  <si>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</si>
  <si>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</si>
  <si>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</si>
  <si>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</si>
  <si>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</si>
  <si>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</si>
  <si>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</si>
  <si>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</si>
  <si>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</si>
  <si>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</si>
  <si>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</si>
  <si>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</si>
  <si>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</si>
  <si>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</si>
  <si>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</si>
  <si>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</si>
  <si>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</si>
  <si>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</si>
  <si>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</si>
  <si>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</si>
  <si>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</si>
  <si>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</si>
  <si>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</si>
  <si>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</si>
  <si>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</si>
  <si>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</si>
  <si>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</si>
  <si>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</si>
  <si>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</si>
  <si>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</si>
  <si>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</si>
  <si>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</si>
  <si>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</si>
  <si>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</si>
  <si>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</si>
  <si>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</si>
  <si>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</si>
  <si>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</si>
  <si>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</si>
  <si>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</si>
  <si>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</si>
  <si>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</si>
  <si>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</si>
  <si>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</si>
  <si>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</si>
  <si>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</si>
  <si>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</si>
  <si>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</si>
  <si>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</si>
  <si>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</si>
  <si>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</si>
  <si>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</si>
  <si>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</si>
  <si>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</si>
  <si>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</si>
  <si>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</si>
  <si>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</si>
  <si>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</si>
  <si>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</si>
  <si>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</si>
  <si>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</si>
  <si>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</si>
  <si>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</si>
  <si>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</si>
  <si>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</si>
  <si>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</si>
  <si>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</si>
  <si>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</si>
  <si>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</si>
  <si>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</si>
  <si>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</si>
  <si>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</si>
  <si>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</si>
  <si>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</si>
  <si>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</si>
  <si>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</si>
  <si>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</si>
  <si>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</si>
  <si>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</si>
  <si>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</si>
  <si>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</si>
  <si>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</si>
  <si>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</si>
  <si>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</si>
  <si>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</si>
  <si>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</si>
  <si>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</si>
  <si>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</si>
  <si>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</si>
  <si>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</si>
  <si>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</si>
  <si>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</si>
  <si>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</si>
  <si>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</si>
  <si>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</si>
  <si>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</si>
  <si>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</si>
  <si>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</si>
  <si>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</si>
  <si>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</si>
  <si>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</si>
  <si>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</si>
  <si>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</si>
  <si>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</si>
  <si>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</si>
  <si>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</si>
  <si>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</si>
  <si>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</si>
  <si>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</si>
  <si>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</si>
  <si>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</si>
  <si>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</si>
  <si>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</si>
  <si>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</si>
  <si>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</si>
  <si>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</si>
  <si>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</si>
  <si>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</si>
  <si>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</si>
  <si>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</si>
  <si>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</si>
  <si>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Acámbaro, Guanajuato
Estado Analítico del Ejercicio del Presupuesto de Egresos
Clasificación Ecónomica (Por Tipo de Gasto)
Del 1 de Enero AL 31 DE DICIEMBRE DEL 2021</t>
  </si>
  <si>
    <t>DIRECCIÓN ADMINISTRATIVA</t>
  </si>
  <si>
    <t>Sistema para el Desarrollo Integral de la Familia del Municipio de Acámbaro, Guanajuato
Estado Analítico del Ejercicio del Presupuesto de Egresos
Clasificación Administrativa
Del 1 de Enero AL 31 DE DICIEMBRE DEL 2021</t>
  </si>
  <si>
    <t>Gobierno (Federal/Estatal/Municipal) de Sistema para el Desarrollo Integral de la Familia del Municipio de Acámbaro, Guanajuato
Estado Analítico del Ejercicio del Presupuesto de Egresos
Clasificación Administrativa
Del 1 de Enero AL 31 DE DICIEMBRE DEL 2021</t>
  </si>
  <si>
    <t>Sector Paraestatal del Gobierno (Federal/Estatal/Municipal) de Sistema para el Desarrollo Integral de la Familia del Municipio de Acámbaro, Guanajuato
Estado Analítico del Ejercicio del Presupuesto de Egresos
Clasificación Administrativa
Del 1 de Enero AL 31 DE DICIEMBRE DEL 2021</t>
  </si>
  <si>
    <t>Sistema para el Desarrollo Integral de la Familia del Municipio de Acámbaro, Guanajuato
Estado Análitico del Ejercicio del Presupuesto de Egresos
Clasificación Funcional (Finalidad y Función)
Del 1 de Enero AL 31 DE DICIEMBRE DEL 2021</t>
  </si>
  <si>
    <t>“Bajo protesta de decir verdad declaramos que los Estados Financieros y sus notas, son razonablemente correctos y son responsabilidad del emisor”.</t>
  </si>
  <si>
    <t xml:space="preserve">  _______________________________________________________</t>
  </si>
  <si>
    <t xml:space="preserve">  _____________________________________________________</t>
  </si>
  <si>
    <t>MTRA. YAZMIN ROMERO CORRAL</t>
  </si>
  <si>
    <t>DIRECTORA DEL SMDIF</t>
  </si>
  <si>
    <t>C.P. BLANCA AURELIA ORTEGA GARCIA</t>
  </si>
  <si>
    <t>SUBDIRECTORA DE ADMINISTRACION Y FINANZAS SMDIF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</si>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</sst>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opLeftCell="A49" workbookViewId="0">
      <selection activeCell="B78" sqref="B78:G85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5" t="s">
        <v>147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8658582.0700000003</v>
      </c>
      <c r="D5" s="14">
        <f>SUM(D6:D12)</f>
        <v>262983.53000000003</v>
      </c>
      <c r="E5" s="14">
        <f>C5+D5</f>
        <v>8921565.5999999996</v>
      </c>
      <c r="F5" s="14">
        <f>SUM(F6:F12)</f>
        <v>8586432.620000001</v>
      </c>
      <c r="G5" s="14">
        <f>SUM(G6:G12)</f>
        <v>8586432.620000001</v>
      </c>
      <c r="H5" s="14">
        <f>E5-F5</f>
        <v>335132.97999999858</v>
      </c>
    </row>
    <row r="6" spans="1:8" x14ac:dyDescent="0.2">
      <c r="A6" s="49">
        <v>1100</v>
      </c>
      <c r="B6" s="11" t="s">
        <v>76</v>
      </c>
      <c r="C6" s="15">
        <v>7130457.6100000003</v>
      </c>
      <c r="D6" s="15">
        <v>0</v>
      </c>
      <c r="E6" s="15">
        <f t="shared" ref="E6:E69" si="0">C6+D6</f>
        <v>7130457.6100000003</v>
      </c>
      <c r="F6" s="15">
        <v>6820878.4800000004</v>
      </c>
      <c r="G6" s="15">
        <v>6820878.4800000004</v>
      </c>
      <c r="H6" s="15">
        <f t="shared" ref="H6:H69" si="1">E6-F6</f>
        <v>309579.12999999989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1299759.96</v>
      </c>
      <c r="D8" s="15">
        <v>262983.53000000003</v>
      </c>
      <c r="E8" s="15">
        <f t="shared" si="0"/>
        <v>1562743.49</v>
      </c>
      <c r="F8" s="15">
        <v>1537189.64</v>
      </c>
      <c r="G8" s="15">
        <v>1537189.64</v>
      </c>
      <c r="H8" s="15">
        <f t="shared" si="1"/>
        <v>25553.850000000093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228364.5</v>
      </c>
      <c r="D10" s="15">
        <v>0</v>
      </c>
      <c r="E10" s="15">
        <f t="shared" si="0"/>
        <v>228364.5</v>
      </c>
      <c r="F10" s="15">
        <v>228364.5</v>
      </c>
      <c r="G10" s="15">
        <v>228364.5</v>
      </c>
      <c r="H10" s="15">
        <f t="shared" si="1"/>
        <v>0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1260043</v>
      </c>
      <c r="D13" s="15">
        <f>SUM(D14:D22)</f>
        <v>-73174</v>
      </c>
      <c r="E13" s="15">
        <f t="shared" si="0"/>
        <v>1186869</v>
      </c>
      <c r="F13" s="15">
        <f>SUM(F14:F22)</f>
        <v>739968.24999999988</v>
      </c>
      <c r="G13" s="15">
        <f>SUM(G14:G22)</f>
        <v>739968.24999999988</v>
      </c>
      <c r="H13" s="15">
        <f t="shared" si="1"/>
        <v>446900.75000000012</v>
      </c>
    </row>
    <row r="14" spans="1:8" x14ac:dyDescent="0.2">
      <c r="A14" s="49">
        <v>2100</v>
      </c>
      <c r="B14" s="11" t="s">
        <v>81</v>
      </c>
      <c r="C14" s="15">
        <v>315987</v>
      </c>
      <c r="D14" s="15">
        <v>78585</v>
      </c>
      <c r="E14" s="15">
        <f t="shared" si="0"/>
        <v>394572</v>
      </c>
      <c r="F14" s="15">
        <v>330440.34999999998</v>
      </c>
      <c r="G14" s="15">
        <v>330440.34999999998</v>
      </c>
      <c r="H14" s="15">
        <f t="shared" si="1"/>
        <v>64131.650000000023</v>
      </c>
    </row>
    <row r="15" spans="1:8" x14ac:dyDescent="0.2">
      <c r="A15" s="49">
        <v>2200</v>
      </c>
      <c r="B15" s="11" t="s">
        <v>82</v>
      </c>
      <c r="C15" s="15">
        <v>58080</v>
      </c>
      <c r="D15" s="15">
        <v>-13800</v>
      </c>
      <c r="E15" s="15">
        <f t="shared" si="0"/>
        <v>44280</v>
      </c>
      <c r="F15" s="15">
        <v>25003.919999999998</v>
      </c>
      <c r="G15" s="15">
        <v>25003.919999999998</v>
      </c>
      <c r="H15" s="15">
        <f t="shared" si="1"/>
        <v>19276.080000000002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85</v>
      </c>
      <c r="C18" s="15">
        <v>65000</v>
      </c>
      <c r="D18" s="15">
        <v>-1000</v>
      </c>
      <c r="E18" s="15">
        <f t="shared" si="0"/>
        <v>64000</v>
      </c>
      <c r="F18" s="15">
        <v>52354.34</v>
      </c>
      <c r="G18" s="15">
        <v>52354.34</v>
      </c>
      <c r="H18" s="15">
        <f t="shared" si="1"/>
        <v>11645.660000000003</v>
      </c>
    </row>
    <row r="19" spans="1:8" x14ac:dyDescent="0.2">
      <c r="A19" s="49">
        <v>2600</v>
      </c>
      <c r="B19" s="11" t="s">
        <v>86</v>
      </c>
      <c r="C19" s="15">
        <v>644229</v>
      </c>
      <c r="D19" s="15">
        <v>-134000</v>
      </c>
      <c r="E19" s="15">
        <f t="shared" si="0"/>
        <v>510229</v>
      </c>
      <c r="F19" s="15">
        <v>262335.48</v>
      </c>
      <c r="G19" s="15">
        <v>262335.48</v>
      </c>
      <c r="H19" s="15">
        <f t="shared" si="1"/>
        <v>247893.52000000002</v>
      </c>
    </row>
    <row r="20" spans="1:8" x14ac:dyDescent="0.2">
      <c r="A20" s="49">
        <v>2700</v>
      </c>
      <c r="B20" s="11" t="s">
        <v>87</v>
      </c>
      <c r="C20" s="15">
        <v>10000</v>
      </c>
      <c r="D20" s="15">
        <v>-3159</v>
      </c>
      <c r="E20" s="15">
        <f t="shared" si="0"/>
        <v>6841</v>
      </c>
      <c r="F20" s="15">
        <v>2770.08</v>
      </c>
      <c r="G20" s="15">
        <v>2770.08</v>
      </c>
      <c r="H20" s="15">
        <f t="shared" si="1"/>
        <v>4070.92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166747</v>
      </c>
      <c r="D22" s="15">
        <v>200</v>
      </c>
      <c r="E22" s="15">
        <f t="shared" si="0"/>
        <v>166947</v>
      </c>
      <c r="F22" s="15">
        <v>67064.08</v>
      </c>
      <c r="G22" s="15">
        <v>67064.08</v>
      </c>
      <c r="H22" s="15">
        <f t="shared" si="1"/>
        <v>99882.92</v>
      </c>
    </row>
    <row r="23" spans="1:8" x14ac:dyDescent="0.2">
      <c r="A23" s="48" t="s">
        <v>69</v>
      </c>
      <c r="B23" s="7"/>
      <c r="C23" s="15">
        <f>SUM(C24:C32)</f>
        <v>1063450.93</v>
      </c>
      <c r="D23" s="15">
        <f>SUM(D24:D32)</f>
        <v>90174</v>
      </c>
      <c r="E23" s="15">
        <f t="shared" si="0"/>
        <v>1153624.93</v>
      </c>
      <c r="F23" s="15">
        <f>SUM(F24:F32)</f>
        <v>826595.92999999993</v>
      </c>
      <c r="G23" s="15">
        <f>SUM(G24:G32)</f>
        <v>826595.92999999993</v>
      </c>
      <c r="H23" s="15">
        <f t="shared" si="1"/>
        <v>327029</v>
      </c>
    </row>
    <row r="24" spans="1:8" x14ac:dyDescent="0.2">
      <c r="A24" s="49">
        <v>3100</v>
      </c>
      <c r="B24" s="11" t="s">
        <v>90</v>
      </c>
      <c r="C24" s="15">
        <v>246875</v>
      </c>
      <c r="D24" s="15">
        <v>-28746</v>
      </c>
      <c r="E24" s="15">
        <f t="shared" si="0"/>
        <v>218129</v>
      </c>
      <c r="F24" s="15">
        <v>193057.38</v>
      </c>
      <c r="G24" s="15">
        <v>193057.38</v>
      </c>
      <c r="H24" s="15">
        <f t="shared" si="1"/>
        <v>25071.619999999995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0</v>
      </c>
      <c r="E25" s="15">
        <f t="shared" si="0"/>
        <v>30000</v>
      </c>
      <c r="F25" s="15">
        <v>27840</v>
      </c>
      <c r="G25" s="15">
        <v>27840</v>
      </c>
      <c r="H25" s="15">
        <f t="shared" si="1"/>
        <v>2160</v>
      </c>
    </row>
    <row r="26" spans="1:8" x14ac:dyDescent="0.2">
      <c r="A26" s="49">
        <v>3300</v>
      </c>
      <c r="B26" s="11" t="s">
        <v>92</v>
      </c>
      <c r="C26" s="15">
        <v>10000</v>
      </c>
      <c r="D26" s="15">
        <v>800</v>
      </c>
      <c r="E26" s="15">
        <f t="shared" si="0"/>
        <v>10800</v>
      </c>
      <c r="F26" s="15">
        <v>9470</v>
      </c>
      <c r="G26" s="15">
        <v>9470</v>
      </c>
      <c r="H26" s="15">
        <f t="shared" si="1"/>
        <v>1330</v>
      </c>
    </row>
    <row r="27" spans="1:8" x14ac:dyDescent="0.2">
      <c r="A27" s="49">
        <v>3400</v>
      </c>
      <c r="B27" s="11" t="s">
        <v>93</v>
      </c>
      <c r="C27" s="15">
        <v>187936</v>
      </c>
      <c r="D27" s="15">
        <v>-8017.95</v>
      </c>
      <c r="E27" s="15">
        <f t="shared" si="0"/>
        <v>179918.05</v>
      </c>
      <c r="F27" s="15">
        <v>104293.51</v>
      </c>
      <c r="G27" s="15">
        <v>104293.51</v>
      </c>
      <c r="H27" s="15">
        <f t="shared" si="1"/>
        <v>75624.539999999994</v>
      </c>
    </row>
    <row r="28" spans="1:8" x14ac:dyDescent="0.2">
      <c r="A28" s="49">
        <v>3500</v>
      </c>
      <c r="B28" s="11" t="s">
        <v>94</v>
      </c>
      <c r="C28" s="15">
        <v>270887</v>
      </c>
      <c r="D28" s="15">
        <v>83437.95</v>
      </c>
      <c r="E28" s="15">
        <f t="shared" si="0"/>
        <v>354324.95</v>
      </c>
      <c r="F28" s="15">
        <v>226563.64</v>
      </c>
      <c r="G28" s="15">
        <v>226563.64</v>
      </c>
      <c r="H28" s="15">
        <f t="shared" si="1"/>
        <v>127761.31</v>
      </c>
    </row>
    <row r="29" spans="1:8" x14ac:dyDescent="0.2">
      <c r="A29" s="49">
        <v>3600</v>
      </c>
      <c r="B29" s="11" t="s">
        <v>95</v>
      </c>
      <c r="C29" s="15">
        <v>18605</v>
      </c>
      <c r="D29" s="15">
        <v>0</v>
      </c>
      <c r="E29" s="15">
        <f t="shared" si="0"/>
        <v>18605</v>
      </c>
      <c r="F29" s="15">
        <v>16146.08</v>
      </c>
      <c r="G29" s="15">
        <v>16146.08</v>
      </c>
      <c r="H29" s="15">
        <f t="shared" si="1"/>
        <v>2458.92</v>
      </c>
    </row>
    <row r="30" spans="1:8" x14ac:dyDescent="0.2">
      <c r="A30" s="49">
        <v>3700</v>
      </c>
      <c r="B30" s="11" t="s">
        <v>96</v>
      </c>
      <c r="C30" s="15">
        <v>13560</v>
      </c>
      <c r="D30" s="15">
        <v>700</v>
      </c>
      <c r="E30" s="15">
        <f t="shared" si="0"/>
        <v>14260</v>
      </c>
      <c r="F30" s="15">
        <v>8187.84</v>
      </c>
      <c r="G30" s="15">
        <v>8187.84</v>
      </c>
      <c r="H30" s="15">
        <f t="shared" si="1"/>
        <v>6072.16</v>
      </c>
    </row>
    <row r="31" spans="1:8" x14ac:dyDescent="0.2">
      <c r="A31" s="49">
        <v>3800</v>
      </c>
      <c r="B31" s="11" t="s">
        <v>97</v>
      </c>
      <c r="C31" s="15">
        <v>99806</v>
      </c>
      <c r="D31" s="15">
        <v>42000</v>
      </c>
      <c r="E31" s="15">
        <f t="shared" si="0"/>
        <v>141806</v>
      </c>
      <c r="F31" s="15">
        <v>65275.839999999997</v>
      </c>
      <c r="G31" s="15">
        <v>65275.839999999997</v>
      </c>
      <c r="H31" s="15">
        <f t="shared" si="1"/>
        <v>76530.16</v>
      </c>
    </row>
    <row r="32" spans="1:8" x14ac:dyDescent="0.2">
      <c r="A32" s="49">
        <v>3900</v>
      </c>
      <c r="B32" s="11" t="s">
        <v>19</v>
      </c>
      <c r="C32" s="15">
        <v>185781.93</v>
      </c>
      <c r="D32" s="15">
        <v>0</v>
      </c>
      <c r="E32" s="15">
        <f t="shared" si="0"/>
        <v>185781.93</v>
      </c>
      <c r="F32" s="15">
        <v>175761.64</v>
      </c>
      <c r="G32" s="15">
        <v>175761.64</v>
      </c>
      <c r="H32" s="15">
        <f t="shared" si="1"/>
        <v>10020.289999999979</v>
      </c>
    </row>
    <row r="33" spans="1:8" x14ac:dyDescent="0.2">
      <c r="A33" s="48" t="s">
        <v>70</v>
      </c>
      <c r="B33" s="7"/>
      <c r="C33" s="15">
        <f>SUM(C34:C42)</f>
        <v>220000</v>
      </c>
      <c r="D33" s="15">
        <f>SUM(D34:D42)</f>
        <v>-17000</v>
      </c>
      <c r="E33" s="15">
        <f t="shared" si="0"/>
        <v>203000</v>
      </c>
      <c r="F33" s="15">
        <f>SUM(F34:F42)</f>
        <v>201891.66</v>
      </c>
      <c r="G33" s="15">
        <f>SUM(G34:G42)</f>
        <v>201891.66</v>
      </c>
      <c r="H33" s="15">
        <f t="shared" si="1"/>
        <v>1108.3399999999965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220000</v>
      </c>
      <c r="D37" s="15">
        <v>-17000</v>
      </c>
      <c r="E37" s="15">
        <f t="shared" si="0"/>
        <v>203000</v>
      </c>
      <c r="F37" s="15">
        <v>201891.66</v>
      </c>
      <c r="G37" s="15">
        <v>201891.66</v>
      </c>
      <c r="H37" s="15">
        <f t="shared" si="1"/>
        <v>1108.3399999999965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4000</v>
      </c>
      <c r="D43" s="15">
        <f>SUM(D44:D52)</f>
        <v>0</v>
      </c>
      <c r="E43" s="15">
        <f t="shared" si="0"/>
        <v>4000</v>
      </c>
      <c r="F43" s="15">
        <f>SUM(F44:F52)</f>
        <v>0</v>
      </c>
      <c r="G43" s="15">
        <f>SUM(G44:G52)</f>
        <v>0</v>
      </c>
      <c r="H43" s="15">
        <f t="shared" si="1"/>
        <v>4000</v>
      </c>
    </row>
    <row r="44" spans="1:8" x14ac:dyDescent="0.2">
      <c r="A44" s="49">
        <v>5100</v>
      </c>
      <c r="B44" s="11" t="s">
        <v>105</v>
      </c>
      <c r="C44" s="15">
        <v>4000</v>
      </c>
      <c r="D44" s="15">
        <v>0</v>
      </c>
      <c r="E44" s="15">
        <f t="shared" si="0"/>
        <v>4000</v>
      </c>
      <c r="F44" s="15">
        <v>0</v>
      </c>
      <c r="G44" s="15">
        <v>0</v>
      </c>
      <c r="H44" s="15">
        <f t="shared" si="1"/>
        <v>4000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11206076</v>
      </c>
      <c r="D77" s="17">
        <f t="shared" si="4"/>
        <v>262983.53000000003</v>
      </c>
      <c r="E77" s="17">
        <f t="shared" si="4"/>
        <v>11469059.529999999</v>
      </c>
      <c r="F77" s="17">
        <f t="shared" si="4"/>
        <v>10354888.460000001</v>
      </c>
      <c r="G77" s="17">
        <f t="shared" si="4"/>
        <v>10354888.460000001</v>
      </c>
      <c r="H77" s="17">
        <f t="shared" si="4"/>
        <v>1114171.0699999987</v>
      </c>
    </row>
    <row r="78" spans="1:8" x14ac:dyDescent="0.2">
      <c r="B78" s="1" t="s">
        <v>140</v>
      </c>
    </row>
    <row r="83" spans="2:7" x14ac:dyDescent="0.2">
      <c r="B83" s="1" t="s">
        <v>141</v>
      </c>
      <c r="E83" s="54" t="s">
        <v>142</v>
      </c>
      <c r="F83" s="54"/>
      <c r="G83" s="54"/>
    </row>
    <row r="84" spans="2:7" x14ac:dyDescent="0.2">
      <c r="B84" s="52" t="s">
        <v>143</v>
      </c>
      <c r="E84" s="54" t="s">
        <v>145</v>
      </c>
      <c r="F84" s="54"/>
      <c r="G84" s="54"/>
    </row>
    <row r="85" spans="2:7" x14ac:dyDescent="0.2">
      <c r="B85" s="52" t="s">
        <v>144</v>
      </c>
      <c r="E85" s="54" t="s">
        <v>146</v>
      </c>
      <c r="F85" s="54"/>
      <c r="G85" s="54"/>
    </row>
  </sheetData>
  <sheetProtection formatCells="0" formatColumns="0" formatRows="0" autoFilter="0"/>
  <mergeCells count="7">
    <mergeCell ref="E84:G84"/>
    <mergeCell ref="E85:G85"/>
    <mergeCell ref="A1:H1"/>
    <mergeCell ref="C2:G2"/>
    <mergeCell ref="H2:H3"/>
    <mergeCell ref="A2:B4"/>
    <mergeCell ref="E83:G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activeCell="B17" sqref="B17:G24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11202076</v>
      </c>
      <c r="D6" s="50">
        <v>262983.53000000003</v>
      </c>
      <c r="E6" s="50">
        <f>C6+D6</f>
        <v>11465059.529999999</v>
      </c>
      <c r="F6" s="50">
        <v>10354888.460000001</v>
      </c>
      <c r="G6" s="50">
        <v>10354888.460000001</v>
      </c>
      <c r="H6" s="50">
        <f>E6-F6</f>
        <v>1110171.0699999984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4000</v>
      </c>
      <c r="D8" s="50">
        <v>0</v>
      </c>
      <c r="E8" s="50">
        <f>C8+D8</f>
        <v>4000</v>
      </c>
      <c r="F8" s="50">
        <v>0</v>
      </c>
      <c r="G8" s="50">
        <v>0</v>
      </c>
      <c r="H8" s="50">
        <f>E8-F8</f>
        <v>4000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11206076</v>
      </c>
      <c r="D16" s="17">
        <f>SUM(D6+D8+D10+D12+D14)</f>
        <v>262983.53000000003</v>
      </c>
      <c r="E16" s="17">
        <f>SUM(E6+E8+E10+E12+E14)</f>
        <v>11469059.529999999</v>
      </c>
      <c r="F16" s="17">
        <f t="shared" ref="F16:H16" si="0">SUM(F6+F8+F10+F12+F14)</f>
        <v>10354888.460000001</v>
      </c>
      <c r="G16" s="17">
        <f t="shared" si="0"/>
        <v>10354888.460000001</v>
      </c>
      <c r="H16" s="17">
        <f t="shared" si="0"/>
        <v>1114171.0699999984</v>
      </c>
    </row>
    <row r="17" spans="2:7" x14ac:dyDescent="0.2">
      <c r="B17" s="1" t="s">
        <v>140</v>
      </c>
    </row>
    <row r="22" spans="2:7" x14ac:dyDescent="0.2">
      <c r="B22" s="1" t="s">
        <v>141</v>
      </c>
      <c r="E22" s="54" t="s">
        <v>142</v>
      </c>
      <c r="F22" s="54"/>
      <c r="G22" s="54"/>
    </row>
    <row r="23" spans="2:7" x14ac:dyDescent="0.2">
      <c r="B23" s="53" t="s">
        <v>143</v>
      </c>
      <c r="E23" s="54" t="s">
        <v>145</v>
      </c>
      <c r="F23" s="54"/>
      <c r="G23" s="54"/>
    </row>
    <row r="24" spans="2:7" x14ac:dyDescent="0.2">
      <c r="B24" s="53" t="s">
        <v>144</v>
      </c>
      <c r="E24" s="54" t="s">
        <v>146</v>
      </c>
      <c r="F24" s="54"/>
      <c r="G24" s="54"/>
    </row>
  </sheetData>
  <sheetProtection formatCells="0" formatColumns="0" formatRows="0" autoFilter="0"/>
  <mergeCells count="7">
    <mergeCell ref="E23:G23"/>
    <mergeCell ref="E24:G24"/>
    <mergeCell ref="A1:H1"/>
    <mergeCell ref="C2:G2"/>
    <mergeCell ref="H2:H3"/>
    <mergeCell ref="A2:B4"/>
    <mergeCell ref="E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opLeftCell="A40" workbookViewId="0">
      <selection activeCell="B53" sqref="B53:G60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5" t="s">
        <v>136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60</v>
      </c>
      <c r="B3" s="61"/>
      <c r="C3" s="55" t="s">
        <v>66</v>
      </c>
      <c r="D3" s="56"/>
      <c r="E3" s="56"/>
      <c r="F3" s="56"/>
      <c r="G3" s="57"/>
      <c r="H3" s="58" t="s">
        <v>65</v>
      </c>
    </row>
    <row r="4" spans="1:8" ht="24.9" customHeight="1" x14ac:dyDescent="0.2">
      <c r="A4" s="62"/>
      <c r="B4" s="63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135</v>
      </c>
      <c r="B7" s="22"/>
      <c r="C7" s="15">
        <v>11206076</v>
      </c>
      <c r="D7" s="15">
        <v>262983.53000000003</v>
      </c>
      <c r="E7" s="15">
        <f>C7+D7</f>
        <v>11469059.529999999</v>
      </c>
      <c r="F7" s="15">
        <v>10354888.460000001</v>
      </c>
      <c r="G7" s="15">
        <v>10354888.460000001</v>
      </c>
      <c r="H7" s="15">
        <f>E7-F7</f>
        <v>1114171.0699999984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11206076</v>
      </c>
      <c r="D16" s="23">
        <f t="shared" si="2"/>
        <v>262983.53000000003</v>
      </c>
      <c r="E16" s="23">
        <f t="shared" si="2"/>
        <v>11469059.529999999</v>
      </c>
      <c r="F16" s="23">
        <f t="shared" si="2"/>
        <v>10354888.460000001</v>
      </c>
      <c r="G16" s="23">
        <f t="shared" si="2"/>
        <v>10354888.460000001</v>
      </c>
      <c r="H16" s="23">
        <f t="shared" si="2"/>
        <v>1114171.0699999984</v>
      </c>
    </row>
    <row r="19" spans="1:8" ht="45" customHeight="1" x14ac:dyDescent="0.2">
      <c r="A19" s="55" t="s">
        <v>137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60</v>
      </c>
      <c r="B21" s="61"/>
      <c r="C21" s="55" t="s">
        <v>66</v>
      </c>
      <c r="D21" s="56"/>
      <c r="E21" s="56"/>
      <c r="F21" s="56"/>
      <c r="G21" s="57"/>
      <c r="H21" s="58" t="s">
        <v>65</v>
      </c>
    </row>
    <row r="22" spans="1:8" ht="20.399999999999999" x14ac:dyDescent="0.2">
      <c r="A22" s="62"/>
      <c r="B22" s="63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5" t="s">
        <v>138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60</v>
      </c>
      <c r="B34" s="61"/>
      <c r="C34" s="55" t="s">
        <v>66</v>
      </c>
      <c r="D34" s="56"/>
      <c r="E34" s="56"/>
      <c r="F34" s="56"/>
      <c r="G34" s="57"/>
      <c r="H34" s="58" t="s">
        <v>65</v>
      </c>
    </row>
    <row r="35" spans="1:8" ht="20.399999999999999" x14ac:dyDescent="0.2">
      <c r="A35" s="62"/>
      <c r="B35" s="63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3" spans="1:8" x14ac:dyDescent="0.2">
      <c r="B53" s="1" t="s">
        <v>140</v>
      </c>
    </row>
    <row r="58" spans="1:8" x14ac:dyDescent="0.2">
      <c r="B58" s="1" t="s">
        <v>141</v>
      </c>
      <c r="E58" s="54" t="s">
        <v>142</v>
      </c>
      <c r="F58" s="54"/>
      <c r="G58" s="54"/>
    </row>
    <row r="59" spans="1:8" x14ac:dyDescent="0.2">
      <c r="B59" s="53" t="s">
        <v>143</v>
      </c>
      <c r="E59" s="54" t="s">
        <v>145</v>
      </c>
      <c r="F59" s="54"/>
      <c r="G59" s="54"/>
    </row>
    <row r="60" spans="1:8" x14ac:dyDescent="0.2">
      <c r="B60" s="53" t="s">
        <v>144</v>
      </c>
      <c r="E60" s="54" t="s">
        <v>146</v>
      </c>
      <c r="F60" s="54"/>
      <c r="G60" s="54"/>
    </row>
  </sheetData>
  <sheetProtection formatCells="0" formatColumns="0" formatRows="0" insertRows="0" deleteRows="0" autoFilter="0"/>
  <mergeCells count="15">
    <mergeCell ref="E58:G58"/>
    <mergeCell ref="E59:G59"/>
    <mergeCell ref="E60:G60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workbookViewId="0">
      <selection sqref="A1:H5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5" t="s">
        <v>139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4455092.57</v>
      </c>
      <c r="D6" s="15">
        <f t="shared" si="0"/>
        <v>42500</v>
      </c>
      <c r="E6" s="15">
        <f t="shared" si="0"/>
        <v>4497592.57</v>
      </c>
      <c r="F6" s="15">
        <f t="shared" si="0"/>
        <v>4130315.17</v>
      </c>
      <c r="G6" s="15">
        <f t="shared" si="0"/>
        <v>4130315.17</v>
      </c>
      <c r="H6" s="15">
        <f t="shared" si="0"/>
        <v>367277.40000000037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4455092.57</v>
      </c>
      <c r="D11" s="15">
        <v>42500</v>
      </c>
      <c r="E11" s="15">
        <f t="shared" si="1"/>
        <v>4497592.57</v>
      </c>
      <c r="F11" s="15">
        <v>4130315.17</v>
      </c>
      <c r="G11" s="15">
        <v>4130315.17</v>
      </c>
      <c r="H11" s="15">
        <f t="shared" si="2"/>
        <v>367277.40000000037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6750983.4299999997</v>
      </c>
      <c r="D16" s="15">
        <f t="shared" si="3"/>
        <v>220483.53000000003</v>
      </c>
      <c r="E16" s="15">
        <f t="shared" si="3"/>
        <v>6971466.96</v>
      </c>
      <c r="F16" s="15">
        <f t="shared" si="3"/>
        <v>6224573.290000001</v>
      </c>
      <c r="G16" s="15">
        <f t="shared" si="3"/>
        <v>6224573.290000001</v>
      </c>
      <c r="H16" s="15">
        <f t="shared" si="3"/>
        <v>746893.66999999981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608545.68000000005</v>
      </c>
      <c r="D18" s="15">
        <v>-42500</v>
      </c>
      <c r="E18" s="15">
        <f t="shared" ref="E18:E23" si="5">C18+D18</f>
        <v>566045.68000000005</v>
      </c>
      <c r="F18" s="15">
        <v>450493.4</v>
      </c>
      <c r="G18" s="15">
        <v>450493.4</v>
      </c>
      <c r="H18" s="15">
        <f t="shared" si="4"/>
        <v>115552.28000000003</v>
      </c>
    </row>
    <row r="19" spans="1:8" x14ac:dyDescent="0.2">
      <c r="A19" s="38"/>
      <c r="B19" s="42" t="s">
        <v>21</v>
      </c>
      <c r="C19" s="15">
        <v>1197281.7</v>
      </c>
      <c r="D19" s="15">
        <v>0</v>
      </c>
      <c r="E19" s="15">
        <f t="shared" si="5"/>
        <v>1197281.7</v>
      </c>
      <c r="F19" s="15">
        <v>1135788.55</v>
      </c>
      <c r="G19" s="15">
        <v>1135788.55</v>
      </c>
      <c r="H19" s="15">
        <f t="shared" si="4"/>
        <v>61493.149999999907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4613615.29</v>
      </c>
      <c r="D22" s="15">
        <v>262983.53000000003</v>
      </c>
      <c r="E22" s="15">
        <f t="shared" si="5"/>
        <v>4876598.82</v>
      </c>
      <c r="F22" s="15">
        <v>4328872.7300000004</v>
      </c>
      <c r="G22" s="15">
        <v>4328872.7300000004</v>
      </c>
      <c r="H22" s="15">
        <f t="shared" si="4"/>
        <v>547726.08999999985</v>
      </c>
    </row>
    <row r="23" spans="1:8" x14ac:dyDescent="0.2">
      <c r="A23" s="38"/>
      <c r="B23" s="42" t="s">
        <v>4</v>
      </c>
      <c r="C23" s="15">
        <v>331540.76</v>
      </c>
      <c r="D23" s="15">
        <v>0</v>
      </c>
      <c r="E23" s="15">
        <f t="shared" si="5"/>
        <v>331540.76</v>
      </c>
      <c r="F23" s="15">
        <v>309418.61</v>
      </c>
      <c r="G23" s="15">
        <v>309418.61</v>
      </c>
      <c r="H23" s="15">
        <f t="shared" si="4"/>
        <v>22122.150000000023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11206076</v>
      </c>
      <c r="D42" s="23">
        <f t="shared" si="12"/>
        <v>262983.53000000003</v>
      </c>
      <c r="E42" s="23">
        <f t="shared" si="12"/>
        <v>11469059.530000001</v>
      </c>
      <c r="F42" s="23">
        <f t="shared" si="12"/>
        <v>10354888.460000001</v>
      </c>
      <c r="G42" s="23">
        <f t="shared" si="12"/>
        <v>10354888.460000001</v>
      </c>
      <c r="H42" s="23">
        <f t="shared" si="12"/>
        <v>1114171.0700000003</v>
      </c>
    </row>
    <row r="43" spans="1:8" x14ac:dyDescent="0.2">
      <c r="A43" s="37"/>
      <c r="B43" s="1" t="s">
        <v>140</v>
      </c>
      <c r="C43" s="1"/>
      <c r="D43" s="1"/>
      <c r="E43" s="1"/>
      <c r="F43" s="1"/>
      <c r="G43" s="1"/>
      <c r="H43" s="37"/>
    </row>
    <row r="44" spans="1:8" x14ac:dyDescent="0.2">
      <c r="A44" s="37"/>
      <c r="B44" s="1"/>
      <c r="C44" s="1"/>
      <c r="D44" s="1"/>
      <c r="E44" s="1"/>
      <c r="F44" s="1"/>
      <c r="G44" s="1"/>
      <c r="H44" s="37"/>
    </row>
    <row r="45" spans="1:8" x14ac:dyDescent="0.2">
      <c r="A45" s="37"/>
      <c r="B45" s="1"/>
      <c r="C45" s="1"/>
      <c r="D45" s="1"/>
      <c r="E45" s="1"/>
      <c r="F45" s="1"/>
      <c r="G45" s="1"/>
      <c r="H45" s="37"/>
    </row>
    <row r="46" spans="1:8" x14ac:dyDescent="0.2">
      <c r="B46" s="1"/>
      <c r="C46" s="1"/>
      <c r="D46" s="1"/>
      <c r="E46" s="1"/>
      <c r="F46" s="1"/>
      <c r="G46" s="1"/>
    </row>
    <row r="47" spans="1:8" x14ac:dyDescent="0.2">
      <c r="B47" s="1"/>
      <c r="C47" s="1"/>
      <c r="D47" s="1"/>
      <c r="E47" s="1"/>
      <c r="F47" s="1"/>
      <c r="G47" s="1"/>
    </row>
    <row r="48" spans="1:8" x14ac:dyDescent="0.2">
      <c r="B48" s="1" t="s">
        <v>141</v>
      </c>
      <c r="C48" s="1"/>
      <c r="D48" s="1"/>
      <c r="E48" s="54" t="s">
        <v>142</v>
      </c>
      <c r="F48" s="54"/>
      <c r="G48" s="54"/>
    </row>
    <row r="49" spans="2:7" x14ac:dyDescent="0.2">
      <c r="B49" s="53" t="s">
        <v>143</v>
      </c>
      <c r="C49" s="1"/>
      <c r="D49" s="1"/>
      <c r="E49" s="54" t="s">
        <v>145</v>
      </c>
      <c r="F49" s="54"/>
      <c r="G49" s="54"/>
    </row>
    <row r="50" spans="2:7" x14ac:dyDescent="0.2">
      <c r="B50" s="53" t="s">
        <v>144</v>
      </c>
      <c r="C50" s="1"/>
      <c r="D50" s="1"/>
      <c r="E50" s="54" t="s">
        <v>146</v>
      </c>
      <c r="F50" s="54"/>
      <c r="G50" s="54"/>
    </row>
  </sheetData>
  <sheetProtection formatCells="0" formatColumns="0" formatRows="0" autoFilter="0"/>
  <mergeCells count="7">
    <mergeCell ref="E49:G49"/>
    <mergeCell ref="E50:G50"/>
    <mergeCell ref="A1:H1"/>
    <mergeCell ref="A2:B4"/>
    <mergeCell ref="C2:G2"/>
    <mergeCell ref="H2:H3"/>
    <mergeCell ref="E48:G48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2022-01-20T18:32:32Z</cp:lastPrinted>
  <dcterms:created xsi:type="dcterms:W3CDTF">2014-02-10T03:37:14Z</dcterms:created>
  <dcterms:modified xsi:type="dcterms:W3CDTF">2022-01-20T18:34:04Z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